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10" yWindow="-120" windowWidth="14445" windowHeight="13050"/>
  </bookViews>
  <sheets>
    <sheet name="Rach. zysków i strat-do 1Q2014" sheetId="11" r:id="rId1"/>
  </sheets>
  <definedNames>
    <definedName name="_xlnm.Print_Area" localSheetId="0">'Rach. zysków i strat-do 1Q2014'!$A$1:$W$42</definedName>
  </definedNames>
  <calcPr calcId="125725"/>
</workbook>
</file>

<file path=xl/calcChain.xml><?xml version="1.0" encoding="utf-8"?>
<calcChain xmlns="http://schemas.openxmlformats.org/spreadsheetml/2006/main">
  <c r="E2" i="11"/>
  <c r="F2"/>
  <c r="F23" s="1"/>
  <c r="J2"/>
  <c r="J23" s="1"/>
  <c r="K2"/>
  <c r="K23" s="1"/>
  <c r="M2"/>
  <c r="N2"/>
  <c r="N23" s="1"/>
  <c r="O2"/>
  <c r="O23" s="1"/>
  <c r="P2"/>
  <c r="Q2"/>
  <c r="R2"/>
  <c r="R23" s="1"/>
  <c r="S2"/>
  <c r="S23" s="1"/>
  <c r="T2"/>
  <c r="U2"/>
  <c r="V2"/>
  <c r="V23" s="1"/>
  <c r="W2"/>
  <c r="W23" s="1"/>
  <c r="B8"/>
  <c r="B23" s="1"/>
  <c r="B29" s="1"/>
  <c r="B31" s="1"/>
  <c r="C8"/>
  <c r="D8"/>
  <c r="E8"/>
  <c r="E23" s="1"/>
  <c r="F8"/>
  <c r="G8"/>
  <c r="H8"/>
  <c r="I8"/>
  <c r="I23" s="1"/>
  <c r="J8"/>
  <c r="K8"/>
  <c r="L8"/>
  <c r="M8"/>
  <c r="M23" s="1"/>
  <c r="N8"/>
  <c r="O8"/>
  <c r="P8"/>
  <c r="Q8"/>
  <c r="Q23" s="1"/>
  <c r="R8"/>
  <c r="S8"/>
  <c r="T8"/>
  <c r="U8"/>
  <c r="U23" s="1"/>
  <c r="V8"/>
  <c r="W8"/>
  <c r="I22"/>
  <c r="J22"/>
  <c r="K22"/>
  <c r="C23"/>
  <c r="D23"/>
  <c r="D33" s="1"/>
  <c r="D34" s="1"/>
  <c r="G23"/>
  <c r="H23"/>
  <c r="H29" s="1"/>
  <c r="H31" s="1"/>
  <c r="L23"/>
  <c r="L29" s="1"/>
  <c r="L31" s="1"/>
  <c r="P23"/>
  <c r="P33" s="1"/>
  <c r="P34" s="1"/>
  <c r="T23"/>
  <c r="T29" s="1"/>
  <c r="T31" s="1"/>
  <c r="C29"/>
  <c r="C31" s="1"/>
  <c r="G29"/>
  <c r="G31" s="1"/>
  <c r="C33"/>
  <c r="C34" s="1"/>
  <c r="G33"/>
  <c r="V33" l="1"/>
  <c r="V34" s="1"/>
  <c r="V29"/>
  <c r="V31" s="1"/>
  <c r="R33"/>
  <c r="R34" s="1"/>
  <c r="R29"/>
  <c r="R31" s="1"/>
  <c r="N33"/>
  <c r="N34" s="1"/>
  <c r="N29"/>
  <c r="N31" s="1"/>
  <c r="F33"/>
  <c r="F34" s="1"/>
  <c r="F29"/>
  <c r="F31" s="1"/>
  <c r="U29"/>
  <c r="U31" s="1"/>
  <c r="U33"/>
  <c r="U34" s="1"/>
  <c r="Q29"/>
  <c r="Q31" s="1"/>
  <c r="Q33"/>
  <c r="Q34" s="1"/>
  <c r="M29"/>
  <c r="M31" s="1"/>
  <c r="M33"/>
  <c r="M34" s="1"/>
  <c r="I29"/>
  <c r="I31" s="1"/>
  <c r="I33"/>
  <c r="I34" s="1"/>
  <c r="E29"/>
  <c r="E31" s="1"/>
  <c r="E33"/>
  <c r="E34" s="1"/>
  <c r="W29"/>
  <c r="W31" s="1"/>
  <c r="W33"/>
  <c r="W34" s="1"/>
  <c r="S29"/>
  <c r="S31" s="1"/>
  <c r="S33"/>
  <c r="S34" s="1"/>
  <c r="O29"/>
  <c r="O31" s="1"/>
  <c r="O33"/>
  <c r="O34" s="1"/>
  <c r="J33"/>
  <c r="J34" s="1"/>
  <c r="J29"/>
  <c r="J31" s="1"/>
  <c r="K33"/>
  <c r="K34" s="1"/>
  <c r="K29"/>
  <c r="K31" s="1"/>
  <c r="T33"/>
  <c r="T34" s="1"/>
  <c r="L33"/>
  <c r="L34" s="1"/>
  <c r="H33"/>
  <c r="H34" s="1"/>
  <c r="P29"/>
  <c r="P31" s="1"/>
  <c r="D29"/>
  <c r="D31" s="1"/>
</calcChain>
</file>

<file path=xl/sharedStrings.xml><?xml version="1.0" encoding="utf-8"?>
<sst xmlns="http://schemas.openxmlformats.org/spreadsheetml/2006/main" count="157" uniqueCount="62">
  <si>
    <t>EBITDA</t>
  </si>
  <si>
    <t>-</t>
  </si>
  <si>
    <t>Wynagrodzenia i świadczenia na rzecz pracowników</t>
  </si>
  <si>
    <t>Podatek dochodowy</t>
  </si>
  <si>
    <t>marża EBITDA</t>
  </si>
  <si>
    <t>Q1'10</t>
  </si>
  <si>
    <t>Q2'10</t>
  </si>
  <si>
    <t>Q3'10</t>
  </si>
  <si>
    <t>Q4'10</t>
  </si>
  <si>
    <t>Q1'11</t>
  </si>
  <si>
    <t>Zysk z działalności operacyjnej</t>
  </si>
  <si>
    <t>Q2'11</t>
  </si>
  <si>
    <t>Q3'11</t>
  </si>
  <si>
    <t>Q4'11</t>
  </si>
  <si>
    <t>Q1'12</t>
  </si>
  <si>
    <t>3)</t>
  </si>
  <si>
    <t>Q2'12</t>
  </si>
  <si>
    <t>Q3'12</t>
  </si>
  <si>
    <t>Q4'12</t>
  </si>
  <si>
    <t>Q1'13</t>
  </si>
  <si>
    <t>Q2'13</t>
  </si>
  <si>
    <t>Zysk / (strata) netto za okres</t>
  </si>
  <si>
    <t>Zysk / (strata) brutto za okres</t>
  </si>
  <si>
    <t>Udział w zysku jednostki współkontrolowanej wycenianej metodą praw własności</t>
  </si>
  <si>
    <t>Koszty operacyjne</t>
  </si>
  <si>
    <t>Przychody ze sprzedaży usług, produktów, towarów i materiałów</t>
  </si>
  <si>
    <t>Q3'13</t>
  </si>
  <si>
    <t>Q4'13</t>
  </si>
  <si>
    <t>Q1'14</t>
  </si>
  <si>
    <r>
      <rPr>
        <vertAlign val="superscript"/>
        <sz val="11"/>
        <color indexed="8"/>
        <rFont val="Calibri"/>
        <family val="2"/>
        <charset val="238"/>
      </rPr>
      <t>7)</t>
    </r>
    <r>
      <rPr>
        <sz val="11"/>
        <color indexed="8"/>
        <rFont val="Calibri"/>
        <family val="2"/>
        <charset val="238"/>
      </rPr>
      <t xml:space="preserve"> Od drugiego kwartału 2014 roku zmieniliśmy prezentację przychodów i kosztów, dane za 2Q'14  prezentujemy w osobnej tabeli - RZiS - nowy układ</t>
    </r>
  </si>
  <si>
    <r>
      <rPr>
        <vertAlign val="superscript"/>
        <sz val="11"/>
        <color indexed="8"/>
        <rFont val="Calibri"/>
        <family val="2"/>
        <charset val="238"/>
      </rPr>
      <t xml:space="preserve">6)  </t>
    </r>
    <r>
      <rPr>
        <sz val="11"/>
        <color indexed="8"/>
        <rFont val="Calibri"/>
        <family val="2"/>
        <charset val="238"/>
      </rPr>
      <t>Od czwartego kwartału 2012 roku,  koszty finansowe dotyczące obsługi zadłużenia Grupy prezentowane są odrębnie, w pozycji „Koszty finansowe, netto”, a pozostałe pozycje przychodów i kosztów finansowych prezentowane są razem w pozycji „Zysk / strata z działalności inwestycyjnej, netto”. Dla porównywalności danych ujednociliśmy prezentację w czwartym kwartale 2011 r., dla całego roku 2011 r, w pierwszym i drugim kwartale 2012 r.</t>
    </r>
  </si>
  <si>
    <r>
      <rPr>
        <vertAlign val="superscript"/>
        <sz val="11"/>
        <color indexed="8"/>
        <rFont val="Calibri"/>
        <family val="2"/>
        <charset val="238"/>
      </rPr>
      <t>5)</t>
    </r>
    <r>
      <rPr>
        <sz val="11"/>
        <color indexed="8"/>
        <rFont val="Calibri"/>
        <family val="2"/>
        <charset val="238"/>
      </rPr>
      <t xml:space="preserve"> Od drugiego kwartału 2012 roku, pozostałe przychody i koszty operacyjne prezentujemy netto. Dla porównywalności danych ujednociliśmy prezentację w 2011 roku.</t>
    </r>
  </si>
  <si>
    <r>
      <rPr>
        <vertAlign val="superscript"/>
        <sz val="11"/>
        <color indexed="8"/>
        <rFont val="Calibri"/>
        <family val="2"/>
        <charset val="238"/>
      </rPr>
      <t>4)</t>
    </r>
    <r>
      <rPr>
        <sz val="11"/>
        <color indexed="8"/>
        <rFont val="Calibri"/>
        <family val="2"/>
        <charset val="238"/>
      </rPr>
      <t xml:space="preserve"> Od drugiego kwartału 2012 roku, koszty windykacji (wcześniej prezentowane w pozycji Koszty dystrybucji, marketingu, obsługi i utrzymania klienta) oraz utworzenie odpisów aktualizujących wartość należności i koszt spisanych należności (wcześniej prezentowane w Pozostałych kosztach operacyjnych) prezentujemy łączenie w osobnej linii w Kosztach operacyjnych. Dla porównywalności danych ujednoliciliśmy prezentację za wcześniejsze okresy.</t>
    </r>
  </si>
  <si>
    <r>
      <rPr>
        <vertAlign val="superscript"/>
        <sz val="11"/>
        <color indexed="8"/>
        <rFont val="Calibri"/>
        <family val="2"/>
        <charset val="238"/>
      </rPr>
      <t xml:space="preserve">3) </t>
    </r>
    <r>
      <rPr>
        <sz val="11"/>
        <color indexed="8"/>
        <rFont val="Calibri"/>
        <family val="2"/>
        <charset val="238"/>
      </rPr>
      <t>Do 2011 roku koszty zrealizowanego ruchu i usług międzyoperatorskich prezentowaliśmy w pozycji Inne koszty. Dla porównywalności danych ujednoliciliśmy prezentację dla 2011 roku.</t>
    </r>
  </si>
  <si>
    <r>
      <rPr>
        <vertAlign val="superscript"/>
        <sz val="11"/>
        <color indexed="8"/>
        <rFont val="Calibri"/>
        <family val="2"/>
        <charset val="238"/>
      </rPr>
      <t>2)</t>
    </r>
    <r>
      <rPr>
        <sz val="11"/>
        <color indexed="8"/>
        <rFont val="Calibri"/>
        <family val="2"/>
        <charset val="238"/>
      </rPr>
      <t xml:space="preserve"> Od 2Q 2011 roku koszty utraty wartości aktywów trwałych (wcześniej ujęte w Pozostałych kosztach operacyjnych) prezentujemy w pozycji Amortyzacja i utrata wartości. Dla porównywalności danych ujednociliśmy prezentację dla 1Q2011.</t>
    </r>
  </si>
  <si>
    <r>
      <rPr>
        <vertAlign val="superscript"/>
        <sz val="11"/>
        <color indexed="8"/>
        <rFont val="Calibri"/>
        <family val="2"/>
        <charset val="238"/>
      </rPr>
      <t xml:space="preserve">1) </t>
    </r>
    <r>
      <rPr>
        <sz val="11"/>
        <color indexed="8"/>
        <rFont val="Calibri"/>
        <family val="2"/>
        <charset val="238"/>
      </rPr>
      <t xml:space="preserve">Od 2Q 2011 przychody z reklamy i marketingu (wcześniej prezentowane w pozycji Pozostałe przychody ze sprzedaży) prezentowane są w pozycji Przychody z reklamy i sponsoringu. Dla porównywalności danych ujednoliciliśmy prezentację we wcześniejszych okresach. </t>
    </r>
  </si>
  <si>
    <t>6)</t>
  </si>
  <si>
    <r>
      <t xml:space="preserve">Koszty finansowe </t>
    </r>
    <r>
      <rPr>
        <b/>
        <vertAlign val="superscript"/>
        <sz val="9"/>
        <color indexed="8"/>
        <rFont val="Calibri"/>
        <family val="2"/>
        <charset val="238"/>
      </rPr>
      <t>6)</t>
    </r>
  </si>
  <si>
    <r>
      <t>Zyski i straty z działalności inwestycyjnej, netto</t>
    </r>
    <r>
      <rPr>
        <b/>
        <vertAlign val="superscript"/>
        <sz val="9"/>
        <color indexed="8"/>
        <rFont val="Calibri"/>
        <family val="2"/>
        <charset val="238"/>
      </rPr>
      <t xml:space="preserve"> 6)</t>
    </r>
  </si>
  <si>
    <t>Koszty finansowe</t>
  </si>
  <si>
    <t>Przychody finansowe</t>
  </si>
  <si>
    <t>5)</t>
  </si>
  <si>
    <r>
      <t xml:space="preserve">Pozostałe przychody / (koszty) operacyjne, netto </t>
    </r>
    <r>
      <rPr>
        <b/>
        <vertAlign val="superscript"/>
        <sz val="9"/>
        <color indexed="8"/>
        <rFont val="Calibri"/>
        <family val="2"/>
        <charset val="238"/>
      </rPr>
      <t>5)</t>
    </r>
  </si>
  <si>
    <r>
      <t xml:space="preserve">Pozostałe koszty operacyjne </t>
    </r>
    <r>
      <rPr>
        <b/>
        <vertAlign val="superscript"/>
        <sz val="9"/>
        <color indexed="8"/>
        <rFont val="Calibri"/>
        <family val="2"/>
        <charset val="238"/>
      </rPr>
      <t>2)</t>
    </r>
  </si>
  <si>
    <t>Pozostałe przychody operacyjne</t>
  </si>
  <si>
    <t xml:space="preserve">Inne koszty </t>
  </si>
  <si>
    <t xml:space="preserve">Koszt własny sprzedanego sprzętu  </t>
  </si>
  <si>
    <t>4)</t>
  </si>
  <si>
    <t>Koszty windykacji, utworzenie odpisów aktualizujących wartość należności i koszt spisanych należności</t>
  </si>
  <si>
    <t>Koszty zrealizowanego ruchu i opłat międzyoperatorskich</t>
  </si>
  <si>
    <t>Amortyzacja licencji filmowych</t>
  </si>
  <si>
    <t>Koszty przesyłu sygnału</t>
  </si>
  <si>
    <r>
      <t>Amortyzacja, utrata wartości i likwidacja</t>
    </r>
    <r>
      <rPr>
        <vertAlign val="superscript"/>
        <sz val="9"/>
        <color indexed="8"/>
        <rFont val="Calibri"/>
        <family val="2"/>
        <charset val="238"/>
      </rPr>
      <t>2)</t>
    </r>
  </si>
  <si>
    <t>Koszty produkcji telewizyjnej własnej i zewnętrznej oraz amortyzacja praw sportowych</t>
  </si>
  <si>
    <r>
      <t>Koszty dystrybucji, marketingu, obsługi i utrzymania klienta</t>
    </r>
    <r>
      <rPr>
        <vertAlign val="superscript"/>
        <sz val="9"/>
        <color indexed="8"/>
        <rFont val="Calibri"/>
        <family val="2"/>
        <charset val="238"/>
      </rPr>
      <t>4)</t>
    </r>
  </si>
  <si>
    <t>Koszty licencji programowych</t>
  </si>
  <si>
    <r>
      <t>Pozostałe przychody ze sprzedaży</t>
    </r>
    <r>
      <rPr>
        <vertAlign val="superscript"/>
        <sz val="9"/>
        <color indexed="8"/>
        <rFont val="Calibri"/>
        <family val="2"/>
        <charset val="238"/>
      </rPr>
      <t>1)</t>
    </r>
  </si>
  <si>
    <t xml:space="preserve">Przychody ze sprzedaży sprzętu  </t>
  </si>
  <si>
    <t>Przychody od operatorów kablowych i satelitarnych</t>
  </si>
  <si>
    <r>
      <t>Przychody z reklamy i sponsoringu</t>
    </r>
    <r>
      <rPr>
        <vertAlign val="superscript"/>
        <sz val="9"/>
        <color indexed="8"/>
        <rFont val="Calibri"/>
        <family val="2"/>
        <charset val="238"/>
      </rPr>
      <t>1)</t>
    </r>
  </si>
  <si>
    <t>Przychody od klientów indywidualnych</t>
  </si>
  <si>
    <r>
      <t xml:space="preserve">Q2'14 </t>
    </r>
    <r>
      <rPr>
        <b/>
        <vertAlign val="superscript"/>
        <sz val="11"/>
        <color indexed="8"/>
        <rFont val="Calibri"/>
        <family val="2"/>
        <charset val="238"/>
      </rPr>
      <t>7)</t>
    </r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</si>
</sst>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6" formatCode="#,##0.000"/>
    <numFmt numFmtId="168" formatCode="0.000"/>
    <numFmt numFmtId="170" formatCode="0.0%"/>
    <numFmt numFmtId="171" formatCode="#\.##0"/>
    <numFmt numFmtId="172" formatCode="#\.###\.##0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9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4.9989318521683403E-2"/>
        <bgColor theme="9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theme="0" tint="-0.24994659260841701"/>
        <bgColor theme="0" tint="-4.9989318521683403E-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1" fontId="5" fillId="0" borderId="0" xfId="0" applyNumberFormat="1" applyFont="1" applyBorder="1"/>
    <xf numFmtId="168" fontId="5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168" fontId="2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170" fontId="3" fillId="0" borderId="1" xfId="1" applyNumberFormat="1" applyFont="1" applyFill="1" applyBorder="1" applyAlignment="1">
      <alignment horizontal="right"/>
    </xf>
    <xf numFmtId="170" fontId="3" fillId="3" borderId="1" xfId="1" applyNumberFormat="1" applyFont="1" applyFill="1" applyBorder="1" applyAlignment="1">
      <alignment horizontal="right"/>
    </xf>
    <xf numFmtId="170" fontId="3" fillId="0" borderId="1" xfId="0" applyNumberFormat="1" applyFont="1" applyFill="1" applyBorder="1"/>
    <xf numFmtId="0" fontId="6" fillId="0" borderId="1" xfId="0" applyFont="1" applyFill="1" applyBorder="1"/>
    <xf numFmtId="171" fontId="3" fillId="0" borderId="3" xfId="0" applyNumberFormat="1" applyFont="1" applyFill="1" applyBorder="1"/>
    <xf numFmtId="172" fontId="3" fillId="3" borderId="3" xfId="0" applyNumberFormat="1" applyFont="1" applyFill="1" applyBorder="1"/>
    <xf numFmtId="171" fontId="3" fillId="3" borderId="3" xfId="0" applyNumberFormat="1" applyFont="1" applyFill="1" applyBorder="1"/>
    <xf numFmtId="0" fontId="6" fillId="0" borderId="3" xfId="0" applyFont="1" applyFill="1" applyBorder="1"/>
    <xf numFmtId="0" fontId="6" fillId="3" borderId="0" xfId="0" applyFont="1" applyFill="1" applyBorder="1"/>
    <xf numFmtId="171" fontId="3" fillId="0" borderId="2" xfId="0" applyNumberFormat="1" applyFont="1" applyFill="1" applyBorder="1"/>
    <xf numFmtId="171" fontId="3" fillId="3" borderId="2" xfId="0" applyNumberFormat="1" applyFont="1" applyFill="1" applyBorder="1"/>
    <xf numFmtId="171" fontId="2" fillId="0" borderId="0" xfId="0" applyNumberFormat="1" applyFont="1" applyFill="1" applyAlignment="1">
      <alignment horizontal="right"/>
    </xf>
    <xf numFmtId="171" fontId="2" fillId="3" borderId="0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71" fontId="3" fillId="3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71" fontId="3" fillId="0" borderId="0" xfId="0" applyNumberFormat="1" applyFont="1" applyFill="1" applyAlignment="1">
      <alignment horizontal="right"/>
    </xf>
    <xf numFmtId="171" fontId="9" fillId="0" borderId="0" xfId="0" applyNumberFormat="1" applyFont="1" applyFill="1" applyAlignment="1">
      <alignment horizontal="right"/>
    </xf>
    <xf numFmtId="171" fontId="9" fillId="3" borderId="0" xfId="0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171" fontId="9" fillId="5" borderId="1" xfId="0" applyNumberFormat="1" applyFont="1" applyFill="1" applyBorder="1" applyAlignment="1">
      <alignment horizontal="right"/>
    </xf>
    <xf numFmtId="171" fontId="9" fillId="6" borderId="1" xfId="0" applyNumberFormat="1" applyFont="1" applyFill="1" applyBorder="1" applyAlignment="1">
      <alignment horizontal="right"/>
    </xf>
    <xf numFmtId="171" fontId="3" fillId="5" borderId="1" xfId="0" applyNumberFormat="1" applyFont="1" applyFill="1" applyBorder="1" applyAlignment="1">
      <alignment horizontal="right"/>
    </xf>
    <xf numFmtId="171" fontId="3" fillId="6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left" wrapText="1"/>
    </xf>
    <xf numFmtId="171" fontId="9" fillId="5" borderId="0" xfId="0" applyNumberFormat="1" applyFont="1" applyFill="1" applyAlignment="1">
      <alignment horizontal="right"/>
    </xf>
    <xf numFmtId="171" fontId="9" fillId="6" borderId="0" xfId="0" applyNumberFormat="1" applyFont="1" applyFill="1" applyBorder="1" applyAlignment="1">
      <alignment horizontal="right"/>
    </xf>
    <xf numFmtId="171" fontId="3" fillId="5" borderId="0" xfId="0" applyNumberFormat="1" applyFont="1" applyFill="1" applyAlignment="1">
      <alignment horizontal="right"/>
    </xf>
    <xf numFmtId="171" fontId="3" fillId="6" borderId="0" xfId="0" applyNumberFormat="1" applyFont="1" applyFill="1" applyBorder="1" applyAlignment="1">
      <alignment horizontal="right"/>
    </xf>
    <xf numFmtId="171" fontId="3" fillId="5" borderId="0" xfId="0" applyNumberFormat="1" applyFont="1" applyFill="1" applyBorder="1" applyAlignment="1">
      <alignment horizontal="right"/>
    </xf>
    <xf numFmtId="3" fontId="3" fillId="5" borderId="0" xfId="0" applyNumberFormat="1" applyFont="1" applyFill="1" applyAlignment="1">
      <alignment horizontal="right"/>
    </xf>
    <xf numFmtId="0" fontId="3" fillId="5" borderId="0" xfId="0" applyFont="1" applyFill="1" applyBorder="1" applyAlignment="1">
      <alignment horizontal="left" wrapText="1"/>
    </xf>
    <xf numFmtId="17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71" fontId="7" fillId="3" borderId="0" xfId="0" applyNumberFormat="1" applyFont="1" applyFill="1" applyBorder="1" applyAlignment="1">
      <alignment horizontal="right"/>
    </xf>
    <xf numFmtId="171" fontId="7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172" fontId="3" fillId="3" borderId="2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71" fontId="2" fillId="3" borderId="0" xfId="0" applyNumberFormat="1" applyFont="1" applyFill="1" applyBorder="1" applyAlignment="1"/>
    <xf numFmtId="171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/>
    </xf>
    <xf numFmtId="172" fontId="2" fillId="3" borderId="0" xfId="0" applyNumberFormat="1" applyFont="1" applyFill="1" applyBorder="1"/>
    <xf numFmtId="0" fontId="6" fillId="2" borderId="2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</cellXfs>
  <cellStyles count="2">
    <cellStyle name="Normalny" xfId="0" builtinId="0"/>
    <cellStyle name="Procentow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F52"/>
  <sheetViews>
    <sheetView showGridLines="0" tabSelected="1" zoomScaleNormal="100" zoomScaleSheetLayoutView="115" workbookViewId="0">
      <pane xSplit="1" ySplit="1" topLeftCell="R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28.5" customHeight="1"/>
  <cols>
    <col min="1" max="1" width="41.625" style="1" customWidth="1"/>
    <col min="2" max="7" width="9" style="1"/>
    <col min="8" max="8" width="9" style="21"/>
    <col min="9" max="9" width="9" style="10"/>
    <col min="10" max="11" width="10.125" style="1" bestFit="1" customWidth="1"/>
    <col min="12" max="12" width="10.125" style="1" customWidth="1"/>
    <col min="13" max="13" width="9.25" style="1" customWidth="1"/>
    <col min="14" max="15" width="10.125" style="1" customWidth="1"/>
    <col min="16" max="16" width="10.125" style="1" bestFit="1" customWidth="1"/>
    <col min="17" max="19" width="10.125" style="1" customWidth="1"/>
    <col min="20" max="20" width="10.125" style="1" bestFit="1" customWidth="1"/>
    <col min="21" max="21" width="9.25" style="1" bestFit="1" customWidth="1"/>
    <col min="22" max="22" width="10.125" style="1" customWidth="1"/>
    <col min="23" max="26" width="9.25" style="1" bestFit="1" customWidth="1"/>
    <col min="27" max="27" width="10.125" style="1" bestFit="1" customWidth="1"/>
    <col min="28" max="31" width="9.25" style="1" bestFit="1" customWidth="1"/>
    <col min="32" max="32" width="10.125" style="1" bestFit="1" customWidth="1"/>
    <col min="33" max="16384" width="9" style="1"/>
  </cols>
  <sheetData>
    <row r="1" spans="1:32" ht="16.5" customHeight="1">
      <c r="A1" s="75"/>
      <c r="B1" s="74" t="s">
        <v>5</v>
      </c>
      <c r="C1" s="74" t="s">
        <v>6</v>
      </c>
      <c r="D1" s="74" t="s">
        <v>7</v>
      </c>
      <c r="E1" s="74" t="s">
        <v>8</v>
      </c>
      <c r="F1" s="16">
        <v>2010</v>
      </c>
      <c r="G1" s="74" t="s">
        <v>9</v>
      </c>
      <c r="H1" s="74" t="s">
        <v>11</v>
      </c>
      <c r="I1" s="74" t="s">
        <v>12</v>
      </c>
      <c r="J1" s="74" t="s">
        <v>13</v>
      </c>
      <c r="K1" s="16">
        <v>2011</v>
      </c>
      <c r="L1" s="74" t="s">
        <v>14</v>
      </c>
      <c r="M1" s="74" t="s">
        <v>16</v>
      </c>
      <c r="N1" s="74" t="s">
        <v>17</v>
      </c>
      <c r="O1" s="74" t="s">
        <v>18</v>
      </c>
      <c r="P1" s="16">
        <v>2012</v>
      </c>
      <c r="Q1" s="74" t="s">
        <v>19</v>
      </c>
      <c r="R1" s="74" t="s">
        <v>20</v>
      </c>
      <c r="S1" s="74" t="s">
        <v>26</v>
      </c>
      <c r="T1" s="74" t="s">
        <v>27</v>
      </c>
      <c r="U1" s="16">
        <v>2013</v>
      </c>
      <c r="V1" s="74" t="s">
        <v>28</v>
      </c>
      <c r="W1" s="74" t="s">
        <v>61</v>
      </c>
      <c r="X1" s="10"/>
      <c r="Y1" s="10"/>
      <c r="Z1" s="10"/>
      <c r="AA1" s="10"/>
      <c r="AB1" s="10"/>
      <c r="AC1" s="10"/>
      <c r="AD1" s="10"/>
    </row>
    <row r="2" spans="1:32" ht="24.75" customHeight="1">
      <c r="A2" s="15" t="s">
        <v>25</v>
      </c>
      <c r="B2" s="33">
        <v>373996</v>
      </c>
      <c r="C2" s="33">
        <v>368265</v>
      </c>
      <c r="D2" s="33">
        <v>363569</v>
      </c>
      <c r="E2" s="33">
        <f>SUM(E3:E7)</f>
        <v>376633</v>
      </c>
      <c r="F2" s="67">
        <f>SUM(F3:F7)</f>
        <v>1482463</v>
      </c>
      <c r="G2" s="33">
        <v>402779</v>
      </c>
      <c r="H2" s="33">
        <v>628405</v>
      </c>
      <c r="I2" s="33">
        <v>615512</v>
      </c>
      <c r="J2" s="33">
        <f>SUM(J3:J7)</f>
        <v>719229</v>
      </c>
      <c r="K2" s="67">
        <f>SUM(K3:K7)</f>
        <v>2365925</v>
      </c>
      <c r="L2" s="33">
        <v>669213</v>
      </c>
      <c r="M2" s="33">
        <f t="shared" ref="M2:W2" si="0">SUM(M3:M7)</f>
        <v>713845</v>
      </c>
      <c r="N2" s="33">
        <f t="shared" si="0"/>
        <v>644541</v>
      </c>
      <c r="O2" s="33">
        <f t="shared" si="0"/>
        <v>750616</v>
      </c>
      <c r="P2" s="67">
        <f t="shared" si="0"/>
        <v>2778215</v>
      </c>
      <c r="Q2" s="33">
        <f t="shared" si="0"/>
        <v>697076</v>
      </c>
      <c r="R2" s="33">
        <f t="shared" si="0"/>
        <v>735934</v>
      </c>
      <c r="S2" s="33">
        <f t="shared" si="0"/>
        <v>677310</v>
      </c>
      <c r="T2" s="33">
        <f t="shared" si="0"/>
        <v>800439</v>
      </c>
      <c r="U2" s="67">
        <f t="shared" si="0"/>
        <v>2910759</v>
      </c>
      <c r="V2" s="33">
        <f t="shared" si="0"/>
        <v>722770</v>
      </c>
      <c r="W2" s="33">
        <f t="shared" si="0"/>
        <v>0</v>
      </c>
      <c r="X2" s="10"/>
      <c r="Y2" s="10"/>
      <c r="Z2" s="10"/>
      <c r="AA2" s="10"/>
      <c r="AB2" s="10"/>
      <c r="AC2" s="10"/>
      <c r="AD2" s="10"/>
    </row>
    <row r="3" spans="1:32" ht="20.100000000000001" customHeight="1">
      <c r="A3" s="8" t="s">
        <v>60</v>
      </c>
      <c r="B3" s="35">
        <v>356538</v>
      </c>
      <c r="C3" s="35">
        <v>350534</v>
      </c>
      <c r="D3" s="35">
        <v>348438</v>
      </c>
      <c r="E3" s="35">
        <v>361409</v>
      </c>
      <c r="F3" s="73">
        <v>1416919</v>
      </c>
      <c r="G3" s="35">
        <v>388108</v>
      </c>
      <c r="H3" s="35">
        <v>385791</v>
      </c>
      <c r="I3" s="35">
        <v>405449</v>
      </c>
      <c r="J3" s="35">
        <v>415523</v>
      </c>
      <c r="K3" s="73">
        <v>1594872</v>
      </c>
      <c r="L3" s="35">
        <v>424674</v>
      </c>
      <c r="M3" s="35">
        <v>427880</v>
      </c>
      <c r="N3" s="35">
        <v>434894</v>
      </c>
      <c r="O3" s="35">
        <v>447350</v>
      </c>
      <c r="P3" s="73">
        <v>1734798</v>
      </c>
      <c r="Q3" s="35">
        <v>452009</v>
      </c>
      <c r="R3" s="35">
        <v>452429</v>
      </c>
      <c r="S3" s="35">
        <v>460839</v>
      </c>
      <c r="T3" s="35">
        <v>466417</v>
      </c>
      <c r="U3" s="73">
        <v>1831694</v>
      </c>
      <c r="V3" s="35">
        <v>468124</v>
      </c>
      <c r="W3" s="35"/>
      <c r="X3" s="7"/>
      <c r="Y3" s="7"/>
      <c r="Z3" s="69"/>
      <c r="AA3" s="9"/>
      <c r="AB3" s="9"/>
      <c r="AC3" s="9"/>
      <c r="AD3" s="9"/>
      <c r="AE3" s="6"/>
      <c r="AF3" s="6"/>
    </row>
    <row r="4" spans="1:32" ht="20.100000000000001" customHeight="1">
      <c r="A4" s="8" t="s">
        <v>59</v>
      </c>
      <c r="B4" s="35">
        <v>1072</v>
      </c>
      <c r="C4" s="72">
        <v>767</v>
      </c>
      <c r="D4" s="72">
        <v>839</v>
      </c>
      <c r="E4" s="35">
        <v>1952</v>
      </c>
      <c r="F4" s="36">
        <v>4630</v>
      </c>
      <c r="G4" s="35">
        <v>1408</v>
      </c>
      <c r="H4" s="35">
        <v>207219</v>
      </c>
      <c r="I4" s="35">
        <v>169153</v>
      </c>
      <c r="J4" s="35">
        <v>256425</v>
      </c>
      <c r="K4" s="36">
        <v>634204</v>
      </c>
      <c r="L4" s="35">
        <v>201571</v>
      </c>
      <c r="M4" s="35">
        <v>238377</v>
      </c>
      <c r="N4" s="35">
        <v>162831</v>
      </c>
      <c r="O4" s="35">
        <v>249800</v>
      </c>
      <c r="P4" s="36">
        <v>852580</v>
      </c>
      <c r="Q4" s="35">
        <v>184218</v>
      </c>
      <c r="R4" s="35">
        <v>226631</v>
      </c>
      <c r="S4" s="35">
        <v>171755</v>
      </c>
      <c r="T4" s="35">
        <v>287246</v>
      </c>
      <c r="U4" s="36">
        <v>869850</v>
      </c>
      <c r="V4" s="35">
        <v>211554</v>
      </c>
      <c r="W4" s="35"/>
      <c r="X4" s="7"/>
      <c r="Y4" s="7"/>
      <c r="Z4" s="69"/>
      <c r="AA4" s="9"/>
      <c r="AB4" s="9"/>
      <c r="AC4" s="9"/>
      <c r="AD4" s="9"/>
      <c r="AE4" s="6"/>
      <c r="AF4" s="6"/>
    </row>
    <row r="5" spans="1:32" ht="20.100000000000001" customHeight="1">
      <c r="A5" s="8" t="s">
        <v>58</v>
      </c>
      <c r="B5" s="40" t="s">
        <v>1</v>
      </c>
      <c r="C5" s="40" t="s">
        <v>1</v>
      </c>
      <c r="D5" s="40">
        <v>0</v>
      </c>
      <c r="E5" s="40">
        <v>0</v>
      </c>
      <c r="F5" s="41">
        <v>0</v>
      </c>
      <c r="G5" s="40" t="s">
        <v>1</v>
      </c>
      <c r="H5" s="35">
        <v>16219</v>
      </c>
      <c r="I5" s="35">
        <v>21985</v>
      </c>
      <c r="J5" s="35">
        <v>22885</v>
      </c>
      <c r="K5" s="36">
        <v>61089</v>
      </c>
      <c r="L5" s="35">
        <v>23329</v>
      </c>
      <c r="M5" s="35">
        <v>23551</v>
      </c>
      <c r="N5" s="35">
        <v>23799</v>
      </c>
      <c r="O5" s="35">
        <v>22980</v>
      </c>
      <c r="P5" s="36">
        <v>93660</v>
      </c>
      <c r="Q5" s="35">
        <v>24867</v>
      </c>
      <c r="R5" s="35">
        <v>24503</v>
      </c>
      <c r="S5" s="35">
        <v>22874</v>
      </c>
      <c r="T5" s="35">
        <v>25078</v>
      </c>
      <c r="U5" s="36">
        <v>97322</v>
      </c>
      <c r="V5" s="35">
        <v>24970</v>
      </c>
      <c r="W5" s="35"/>
      <c r="X5" s="7"/>
      <c r="Y5" s="7"/>
      <c r="Z5" s="69"/>
      <c r="AA5" s="9"/>
      <c r="AB5" s="9"/>
      <c r="AC5" s="9"/>
      <c r="AD5" s="9"/>
      <c r="AE5" s="6"/>
      <c r="AF5" s="6"/>
    </row>
    <row r="6" spans="1:32" ht="20.100000000000001" customHeight="1">
      <c r="A6" s="8" t="s">
        <v>57</v>
      </c>
      <c r="B6" s="35">
        <v>10792</v>
      </c>
      <c r="C6" s="35">
        <v>10372</v>
      </c>
      <c r="D6" s="71">
        <v>7284</v>
      </c>
      <c r="E6" s="71">
        <v>7259</v>
      </c>
      <c r="F6" s="70">
        <v>35707</v>
      </c>
      <c r="G6" s="35">
        <v>6474</v>
      </c>
      <c r="H6" s="35">
        <v>2685</v>
      </c>
      <c r="I6" s="35">
        <v>2720</v>
      </c>
      <c r="J6" s="35">
        <v>4668</v>
      </c>
      <c r="K6" s="70">
        <v>16546</v>
      </c>
      <c r="L6" s="35">
        <v>2720</v>
      </c>
      <c r="M6" s="35">
        <v>6192</v>
      </c>
      <c r="N6" s="35">
        <v>2595</v>
      </c>
      <c r="O6" s="35">
        <v>7263</v>
      </c>
      <c r="P6" s="70">
        <v>18770</v>
      </c>
      <c r="Q6" s="35">
        <v>13112</v>
      </c>
      <c r="R6" s="35">
        <v>11752</v>
      </c>
      <c r="S6" s="35">
        <v>7156</v>
      </c>
      <c r="T6" s="35">
        <v>9686</v>
      </c>
      <c r="U6" s="36">
        <v>41706</v>
      </c>
      <c r="V6" s="35">
        <v>7888</v>
      </c>
      <c r="W6" s="35"/>
      <c r="X6" s="69"/>
      <c r="Y6" s="69"/>
      <c r="Z6" s="69"/>
      <c r="AA6" s="9"/>
      <c r="AB6" s="9"/>
      <c r="AC6" s="9"/>
      <c r="AD6" s="9"/>
      <c r="AE6" s="6"/>
      <c r="AF6" s="6"/>
    </row>
    <row r="7" spans="1:32" s="3" customFormat="1" ht="19.5" customHeight="1">
      <c r="A7" s="8" t="s">
        <v>56</v>
      </c>
      <c r="B7" s="35">
        <v>5594</v>
      </c>
      <c r="C7" s="35">
        <v>6592</v>
      </c>
      <c r="D7" s="35">
        <v>7008</v>
      </c>
      <c r="E7" s="35">
        <v>6013</v>
      </c>
      <c r="F7" s="36">
        <v>25207</v>
      </c>
      <c r="G7" s="35">
        <v>6789</v>
      </c>
      <c r="H7" s="35">
        <v>16491</v>
      </c>
      <c r="I7" s="35">
        <v>16205</v>
      </c>
      <c r="J7" s="35">
        <v>19728</v>
      </c>
      <c r="K7" s="36">
        <v>59214</v>
      </c>
      <c r="L7" s="35">
        <v>16919</v>
      </c>
      <c r="M7" s="35">
        <v>17845</v>
      </c>
      <c r="N7" s="35">
        <v>20422</v>
      </c>
      <c r="O7" s="35">
        <v>23223</v>
      </c>
      <c r="P7" s="36">
        <v>78407</v>
      </c>
      <c r="Q7" s="35">
        <v>22870</v>
      </c>
      <c r="R7" s="35">
        <v>20619</v>
      </c>
      <c r="S7" s="35">
        <v>14686</v>
      </c>
      <c r="T7" s="35">
        <v>12012</v>
      </c>
      <c r="U7" s="36">
        <v>70187</v>
      </c>
      <c r="V7" s="35">
        <v>10234</v>
      </c>
      <c r="W7" s="35"/>
      <c r="X7" s="68"/>
      <c r="Y7" s="68"/>
      <c r="Z7" s="68"/>
      <c r="AA7" s="68"/>
      <c r="AB7" s="68"/>
      <c r="AC7" s="68"/>
      <c r="AD7" s="68"/>
      <c r="AE7" s="6"/>
      <c r="AF7" s="6"/>
    </row>
    <row r="8" spans="1:32" s="2" customFormat="1" ht="20.100000000000001" customHeight="1">
      <c r="A8" s="15" t="s">
        <v>24</v>
      </c>
      <c r="B8" s="33">
        <f t="shared" ref="B8:W8" si="1">SUM(B9:B19)</f>
        <v>-257114</v>
      </c>
      <c r="C8" s="33">
        <f t="shared" si="1"/>
        <v>-275658</v>
      </c>
      <c r="D8" s="33">
        <f t="shared" si="1"/>
        <v>-271866</v>
      </c>
      <c r="E8" s="33">
        <f t="shared" si="1"/>
        <v>-317614</v>
      </c>
      <c r="F8" s="67">
        <f t="shared" si="1"/>
        <v>-1122252</v>
      </c>
      <c r="G8" s="33">
        <f t="shared" si="1"/>
        <v>-307512</v>
      </c>
      <c r="H8" s="33">
        <f t="shared" si="1"/>
        <v>-454122</v>
      </c>
      <c r="I8" s="33">
        <f t="shared" si="1"/>
        <v>-466172</v>
      </c>
      <c r="J8" s="33">
        <f t="shared" si="1"/>
        <v>-571815</v>
      </c>
      <c r="K8" s="67">
        <f t="shared" si="1"/>
        <v>-1799621</v>
      </c>
      <c r="L8" s="33">
        <f t="shared" si="1"/>
        <v>-464565</v>
      </c>
      <c r="M8" s="33">
        <f t="shared" si="1"/>
        <v>-499652</v>
      </c>
      <c r="N8" s="33">
        <f t="shared" si="1"/>
        <v>-444926</v>
      </c>
      <c r="O8" s="33">
        <f t="shared" si="1"/>
        <v>-562519</v>
      </c>
      <c r="P8" s="67">
        <f t="shared" si="1"/>
        <v>-1971663</v>
      </c>
      <c r="Q8" s="33">
        <f t="shared" si="1"/>
        <v>-512966</v>
      </c>
      <c r="R8" s="33">
        <f t="shared" si="1"/>
        <v>-542377</v>
      </c>
      <c r="S8" s="33">
        <f t="shared" si="1"/>
        <v>-510660</v>
      </c>
      <c r="T8" s="33">
        <f t="shared" si="1"/>
        <v>-591667</v>
      </c>
      <c r="U8" s="67">
        <f t="shared" si="1"/>
        <v>-2157670</v>
      </c>
      <c r="V8" s="33">
        <f t="shared" si="1"/>
        <v>-507463</v>
      </c>
      <c r="W8" s="33">
        <f t="shared" si="1"/>
        <v>0</v>
      </c>
      <c r="X8" s="14"/>
      <c r="Y8" s="14"/>
      <c r="Z8" s="14"/>
      <c r="AA8" s="14"/>
      <c r="AB8" s="14"/>
      <c r="AC8" s="14"/>
      <c r="AD8" s="14"/>
      <c r="AE8" s="11"/>
      <c r="AF8" s="11"/>
    </row>
    <row r="9" spans="1:32" ht="20.100000000000001" customHeight="1">
      <c r="A9" s="8" t="s">
        <v>55</v>
      </c>
      <c r="B9" s="35">
        <v>-92716</v>
      </c>
      <c r="C9" s="35">
        <v>-101879</v>
      </c>
      <c r="D9" s="35">
        <v>-97544</v>
      </c>
      <c r="E9" s="35">
        <v>-99896</v>
      </c>
      <c r="F9" s="36">
        <v>-392035</v>
      </c>
      <c r="G9" s="35">
        <v>-100264</v>
      </c>
      <c r="H9" s="35">
        <v>-103627</v>
      </c>
      <c r="I9" s="35">
        <v>-101487</v>
      </c>
      <c r="J9" s="35">
        <v>-109366</v>
      </c>
      <c r="K9" s="36">
        <v>-414742</v>
      </c>
      <c r="L9" s="35">
        <v>-100146</v>
      </c>
      <c r="M9" s="35">
        <v>-97117</v>
      </c>
      <c r="N9" s="35">
        <v>-77318</v>
      </c>
      <c r="O9" s="35">
        <v>-85730</v>
      </c>
      <c r="P9" s="36">
        <v>-360311</v>
      </c>
      <c r="Q9" s="35">
        <v>-99155</v>
      </c>
      <c r="R9" s="35">
        <v>-102521</v>
      </c>
      <c r="S9" s="35">
        <v>-101174</v>
      </c>
      <c r="T9" s="35">
        <v>-104913</v>
      </c>
      <c r="U9" s="36">
        <v>-407763</v>
      </c>
      <c r="V9" s="35">
        <v>-104381</v>
      </c>
      <c r="W9" s="35"/>
    </row>
    <row r="10" spans="1:32" ht="18.75" customHeight="1">
      <c r="A10" s="8" t="s">
        <v>54</v>
      </c>
      <c r="B10" s="35">
        <v>-67477</v>
      </c>
      <c r="C10" s="35">
        <v>-67883</v>
      </c>
      <c r="D10" s="35">
        <v>-68716</v>
      </c>
      <c r="E10" s="35">
        <v>-93243</v>
      </c>
      <c r="F10" s="36">
        <v>-297319</v>
      </c>
      <c r="G10" s="35">
        <v>-72680</v>
      </c>
      <c r="H10" s="35">
        <v>-74801</v>
      </c>
      <c r="I10" s="35">
        <v>-72831</v>
      </c>
      <c r="J10" s="35">
        <v>-91706</v>
      </c>
      <c r="K10" s="36">
        <v>-312018</v>
      </c>
      <c r="L10" s="35">
        <v>-71536</v>
      </c>
      <c r="M10" s="35">
        <v>-71795</v>
      </c>
      <c r="N10" s="35">
        <v>-73661</v>
      </c>
      <c r="O10" s="35">
        <v>-95730</v>
      </c>
      <c r="P10" s="36">
        <v>-312723</v>
      </c>
      <c r="Q10" s="35">
        <v>-78990</v>
      </c>
      <c r="R10" s="35">
        <v>-81314</v>
      </c>
      <c r="S10" s="35">
        <v>-79293</v>
      </c>
      <c r="T10" s="35">
        <v>-92363</v>
      </c>
      <c r="U10" s="36">
        <v>-331960</v>
      </c>
      <c r="V10" s="35">
        <v>-75332</v>
      </c>
      <c r="W10" s="35"/>
    </row>
    <row r="11" spans="1:32" ht="24.75">
      <c r="A11" s="8" t="s">
        <v>53</v>
      </c>
      <c r="B11" s="40" t="s">
        <v>1</v>
      </c>
      <c r="C11" s="40">
        <v>0</v>
      </c>
      <c r="D11" s="40">
        <v>0</v>
      </c>
      <c r="E11" s="40">
        <v>0</v>
      </c>
      <c r="F11" s="41">
        <v>0</v>
      </c>
      <c r="G11" s="40" t="s">
        <v>1</v>
      </c>
      <c r="H11" s="35">
        <v>-75842</v>
      </c>
      <c r="I11" s="35">
        <v>-81523</v>
      </c>
      <c r="J11" s="35">
        <v>-113201</v>
      </c>
      <c r="K11" s="36">
        <v>-270567</v>
      </c>
      <c r="L11" s="35">
        <v>-78575</v>
      </c>
      <c r="M11" s="35">
        <v>-104933</v>
      </c>
      <c r="N11" s="35">
        <v>-66029</v>
      </c>
      <c r="O11" s="35">
        <v>-101953</v>
      </c>
      <c r="P11" s="36">
        <v>-351489</v>
      </c>
      <c r="Q11" s="35">
        <v>-75604</v>
      </c>
      <c r="R11" s="35">
        <v>-102947</v>
      </c>
      <c r="S11" s="35">
        <v>-87586</v>
      </c>
      <c r="T11" s="35">
        <v>-119061</v>
      </c>
      <c r="U11" s="36">
        <v>-385198</v>
      </c>
      <c r="V11" s="35">
        <v>-78751</v>
      </c>
      <c r="W11" s="35"/>
    </row>
    <row r="12" spans="1:32" ht="20.100000000000001" customHeight="1">
      <c r="A12" s="8" t="s">
        <v>52</v>
      </c>
      <c r="B12" s="35">
        <v>-15996</v>
      </c>
      <c r="C12" s="35">
        <v>-18966</v>
      </c>
      <c r="D12" s="35">
        <v>-22054</v>
      </c>
      <c r="E12" s="35">
        <v>-24174</v>
      </c>
      <c r="F12" s="36">
        <v>-81190</v>
      </c>
      <c r="G12" s="35">
        <v>-28340</v>
      </c>
      <c r="H12" s="35">
        <v>-44755</v>
      </c>
      <c r="I12" s="35">
        <v>-48254</v>
      </c>
      <c r="J12" s="35">
        <v>-53531</v>
      </c>
      <c r="K12" s="36">
        <v>-174880</v>
      </c>
      <c r="L12" s="35">
        <v>-54433</v>
      </c>
      <c r="M12" s="35">
        <v>-56684</v>
      </c>
      <c r="N12" s="35">
        <v>-60238</v>
      </c>
      <c r="O12" s="35">
        <v>-71711</v>
      </c>
      <c r="P12" s="36">
        <v>-243066</v>
      </c>
      <c r="Q12" s="35">
        <v>-60698</v>
      </c>
      <c r="R12" s="35">
        <v>-62263</v>
      </c>
      <c r="S12" s="35">
        <v>-64865</v>
      </c>
      <c r="T12" s="35">
        <v>-68590</v>
      </c>
      <c r="U12" s="36">
        <v>-256416</v>
      </c>
      <c r="V12" s="35">
        <v>-62434</v>
      </c>
      <c r="W12" s="35"/>
      <c r="X12" s="14"/>
      <c r="Y12" s="14"/>
      <c r="Z12" s="14"/>
      <c r="AA12" s="14"/>
      <c r="AB12" s="14"/>
      <c r="AC12" s="14"/>
      <c r="AD12" s="14"/>
      <c r="AE12" s="12"/>
      <c r="AF12" s="12"/>
    </row>
    <row r="13" spans="1:32" ht="20.100000000000001" customHeight="1">
      <c r="A13" s="8" t="s">
        <v>2</v>
      </c>
      <c r="B13" s="35">
        <v>-17958</v>
      </c>
      <c r="C13" s="35">
        <v>-21149</v>
      </c>
      <c r="D13" s="35">
        <v>-20828</v>
      </c>
      <c r="E13" s="35">
        <v>-28413</v>
      </c>
      <c r="F13" s="36">
        <v>-88348</v>
      </c>
      <c r="G13" s="35">
        <v>-22388</v>
      </c>
      <c r="H13" s="35">
        <v>-39391</v>
      </c>
      <c r="I13" s="35">
        <v>-35739</v>
      </c>
      <c r="J13" s="35">
        <v>-51293</v>
      </c>
      <c r="K13" s="36">
        <v>-148811</v>
      </c>
      <c r="L13" s="35">
        <v>-40597</v>
      </c>
      <c r="M13" s="35">
        <v>-40274</v>
      </c>
      <c r="N13" s="35">
        <v>-38907</v>
      </c>
      <c r="O13" s="35">
        <v>-58595</v>
      </c>
      <c r="P13" s="36">
        <v>-178373</v>
      </c>
      <c r="Q13" s="35">
        <v>-43090</v>
      </c>
      <c r="R13" s="35">
        <v>-41943</v>
      </c>
      <c r="S13" s="35">
        <v>-40377</v>
      </c>
      <c r="T13" s="35">
        <v>-53216</v>
      </c>
      <c r="U13" s="36">
        <v>-178626</v>
      </c>
      <c r="V13" s="35">
        <v>-44638</v>
      </c>
      <c r="W13" s="35"/>
    </row>
    <row r="14" spans="1:32" ht="18.75" customHeight="1">
      <c r="A14" s="8" t="s">
        <v>51</v>
      </c>
      <c r="B14" s="35">
        <v>-20445</v>
      </c>
      <c r="C14" s="35">
        <v>-20860</v>
      </c>
      <c r="D14" s="35">
        <v>-20552</v>
      </c>
      <c r="E14" s="35">
        <v>-17998</v>
      </c>
      <c r="F14" s="36">
        <v>-79855</v>
      </c>
      <c r="G14" s="35">
        <v>-20425</v>
      </c>
      <c r="H14" s="35">
        <v>-26919</v>
      </c>
      <c r="I14" s="35">
        <v>-32958</v>
      </c>
      <c r="J14" s="35">
        <v>-34433</v>
      </c>
      <c r="K14" s="36">
        <v>-114736</v>
      </c>
      <c r="L14" s="35">
        <v>-33671</v>
      </c>
      <c r="M14" s="35">
        <v>-36205</v>
      </c>
      <c r="N14" s="35">
        <v>-39448</v>
      </c>
      <c r="O14" s="35">
        <v>-40407</v>
      </c>
      <c r="P14" s="36">
        <v>-149731</v>
      </c>
      <c r="Q14" s="35">
        <v>-38004</v>
      </c>
      <c r="R14" s="35">
        <v>-39535</v>
      </c>
      <c r="S14" s="35">
        <v>-36937</v>
      </c>
      <c r="T14" s="35">
        <v>-38809</v>
      </c>
      <c r="U14" s="36">
        <v>-153285</v>
      </c>
      <c r="V14" s="35">
        <v>-40613</v>
      </c>
      <c r="W14" s="35"/>
    </row>
    <row r="15" spans="1:32" ht="17.25" customHeight="1">
      <c r="A15" s="8" t="s">
        <v>50</v>
      </c>
      <c r="B15" s="40" t="s">
        <v>1</v>
      </c>
      <c r="C15" s="40">
        <v>0</v>
      </c>
      <c r="D15" s="40">
        <v>0</v>
      </c>
      <c r="E15" s="40">
        <v>0</v>
      </c>
      <c r="F15" s="41">
        <v>0</v>
      </c>
      <c r="G15" s="40" t="s">
        <v>1</v>
      </c>
      <c r="H15" s="35">
        <v>-25769</v>
      </c>
      <c r="I15" s="35">
        <v>-30757</v>
      </c>
      <c r="J15" s="35">
        <v>-36700</v>
      </c>
      <c r="K15" s="36">
        <v>-93226</v>
      </c>
      <c r="L15" s="35">
        <v>-28040</v>
      </c>
      <c r="M15" s="35">
        <v>-24587</v>
      </c>
      <c r="N15" s="35">
        <v>-28132</v>
      </c>
      <c r="O15" s="35">
        <v>-31350</v>
      </c>
      <c r="P15" s="36">
        <v>-112107</v>
      </c>
      <c r="Q15" s="35">
        <v>-32661</v>
      </c>
      <c r="R15" s="35">
        <v>-34025</v>
      </c>
      <c r="S15" s="35">
        <v>-30554</v>
      </c>
      <c r="T15" s="35">
        <v>-36802</v>
      </c>
      <c r="U15" s="36">
        <v>-134042</v>
      </c>
      <c r="V15" s="35">
        <v>-27519</v>
      </c>
      <c r="W15" s="35"/>
    </row>
    <row r="16" spans="1:32" ht="18.75" customHeight="1">
      <c r="A16" s="8" t="s">
        <v>49</v>
      </c>
      <c r="B16" s="17" t="s">
        <v>15</v>
      </c>
      <c r="C16" s="17" t="s">
        <v>15</v>
      </c>
      <c r="D16" s="17" t="s">
        <v>15</v>
      </c>
      <c r="E16" s="17" t="s">
        <v>15</v>
      </c>
      <c r="F16" s="66" t="s">
        <v>15</v>
      </c>
      <c r="G16" s="35">
        <v>-5298</v>
      </c>
      <c r="H16" s="35">
        <v>-5699</v>
      </c>
      <c r="I16" s="35">
        <v>-5903</v>
      </c>
      <c r="J16" s="35">
        <v>-8473</v>
      </c>
      <c r="K16" s="36">
        <v>-25374</v>
      </c>
      <c r="L16" s="35">
        <v>-10535</v>
      </c>
      <c r="M16" s="35">
        <v>-11106</v>
      </c>
      <c r="N16" s="35">
        <v>-11196</v>
      </c>
      <c r="O16" s="35">
        <v>-11272</v>
      </c>
      <c r="P16" s="36">
        <v>-44110</v>
      </c>
      <c r="Q16" s="35">
        <v>-15759</v>
      </c>
      <c r="R16" s="35">
        <v>-16749</v>
      </c>
      <c r="S16" s="35">
        <v>-19229</v>
      </c>
      <c r="T16" s="35">
        <v>-26175</v>
      </c>
      <c r="U16" s="36">
        <v>-77912</v>
      </c>
      <c r="V16" s="35">
        <v>-23151</v>
      </c>
      <c r="W16" s="35"/>
    </row>
    <row r="17" spans="1:32" ht="24.75" customHeight="1">
      <c r="A17" s="8" t="s">
        <v>48</v>
      </c>
      <c r="B17" s="17" t="s">
        <v>47</v>
      </c>
      <c r="C17" s="17" t="s">
        <v>47</v>
      </c>
      <c r="D17" s="17" t="s">
        <v>47</v>
      </c>
      <c r="E17" s="17" t="s">
        <v>47</v>
      </c>
      <c r="F17" s="66" t="s">
        <v>47</v>
      </c>
      <c r="G17" s="35">
        <v>-21579</v>
      </c>
      <c r="H17" s="35">
        <v>-15150</v>
      </c>
      <c r="I17" s="35">
        <v>-15513</v>
      </c>
      <c r="J17" s="35">
        <v>-22011</v>
      </c>
      <c r="K17" s="36">
        <v>-74254</v>
      </c>
      <c r="L17" s="35">
        <v>-5918</v>
      </c>
      <c r="M17" s="35">
        <v>-8387</v>
      </c>
      <c r="N17" s="35">
        <v>-5363</v>
      </c>
      <c r="O17" s="35">
        <v>-7789</v>
      </c>
      <c r="P17" s="36">
        <v>-27457</v>
      </c>
      <c r="Q17" s="35">
        <v>-6430</v>
      </c>
      <c r="R17" s="35">
        <v>-9248</v>
      </c>
      <c r="S17" s="35">
        <v>-5312</v>
      </c>
      <c r="T17" s="35">
        <v>-7187</v>
      </c>
      <c r="U17" s="36">
        <v>-28177</v>
      </c>
      <c r="V17" s="35">
        <v>-6721</v>
      </c>
      <c r="W17" s="35"/>
    </row>
    <row r="18" spans="1:32" ht="18.75" customHeight="1">
      <c r="A18" s="8" t="s">
        <v>46</v>
      </c>
      <c r="B18" s="35">
        <v>-18233</v>
      </c>
      <c r="C18" s="35">
        <v>-13617</v>
      </c>
      <c r="D18" s="35">
        <v>-9802</v>
      </c>
      <c r="E18" s="35">
        <v>-17894</v>
      </c>
      <c r="F18" s="36">
        <v>-59546</v>
      </c>
      <c r="G18" s="35">
        <v>-14775</v>
      </c>
      <c r="H18" s="35">
        <v>-4350</v>
      </c>
      <c r="I18" s="35">
        <v>-5585</v>
      </c>
      <c r="J18" s="35">
        <v>-8838</v>
      </c>
      <c r="K18" s="36">
        <v>-33548</v>
      </c>
      <c r="L18" s="35">
        <v>-5497</v>
      </c>
      <c r="M18" s="35">
        <v>-7567</v>
      </c>
      <c r="N18" s="35">
        <v>-6985</v>
      </c>
      <c r="O18" s="35">
        <v>-16103</v>
      </c>
      <c r="P18" s="36">
        <v>-36152</v>
      </c>
      <c r="Q18" s="35">
        <v>-25923</v>
      </c>
      <c r="R18" s="35">
        <v>-16830</v>
      </c>
      <c r="S18" s="35">
        <v>-10598</v>
      </c>
      <c r="T18" s="35">
        <v>-10563</v>
      </c>
      <c r="U18" s="36">
        <v>-63914</v>
      </c>
      <c r="V18" s="35">
        <v>-10276</v>
      </c>
      <c r="W18" s="35"/>
    </row>
    <row r="19" spans="1:32" ht="18.75" customHeight="1">
      <c r="A19" s="8" t="s">
        <v>45</v>
      </c>
      <c r="B19" s="35">
        <v>-24289</v>
      </c>
      <c r="C19" s="35">
        <v>-31304</v>
      </c>
      <c r="D19" s="35">
        <v>-32370</v>
      </c>
      <c r="E19" s="35">
        <v>-35996</v>
      </c>
      <c r="F19" s="36">
        <v>-123959</v>
      </c>
      <c r="G19" s="35">
        <v>-21763</v>
      </c>
      <c r="H19" s="35">
        <v>-37819</v>
      </c>
      <c r="I19" s="35">
        <v>-35622</v>
      </c>
      <c r="J19" s="35">
        <v>-42263</v>
      </c>
      <c r="K19" s="36">
        <v>-137465</v>
      </c>
      <c r="L19" s="35">
        <v>-35617</v>
      </c>
      <c r="M19" s="35">
        <v>-40997</v>
      </c>
      <c r="N19" s="35">
        <v>-37649</v>
      </c>
      <c r="O19" s="35">
        <v>-41879</v>
      </c>
      <c r="P19" s="36">
        <v>-156144</v>
      </c>
      <c r="Q19" s="35">
        <v>-36652</v>
      </c>
      <c r="R19" s="35">
        <v>-35002</v>
      </c>
      <c r="S19" s="35">
        <v>-34735</v>
      </c>
      <c r="T19" s="35">
        <v>-33988</v>
      </c>
      <c r="U19" s="36">
        <v>-140377</v>
      </c>
      <c r="V19" s="35">
        <v>-33647</v>
      </c>
      <c r="W19" s="35"/>
    </row>
    <row r="20" spans="1:32" s="3" customFormat="1" ht="20.100000000000001" customHeight="1">
      <c r="A20" s="13" t="s">
        <v>44</v>
      </c>
      <c r="B20" s="59">
        <v>1116</v>
      </c>
      <c r="C20" s="59">
        <v>8908</v>
      </c>
      <c r="D20" s="59">
        <v>2293</v>
      </c>
      <c r="E20" s="59">
        <v>2000</v>
      </c>
      <c r="F20" s="39">
        <v>13970</v>
      </c>
      <c r="G20" s="64" t="s">
        <v>41</v>
      </c>
      <c r="H20" s="64" t="s">
        <v>41</v>
      </c>
      <c r="I20" s="64" t="s">
        <v>41</v>
      </c>
      <c r="J20" s="64" t="s">
        <v>41</v>
      </c>
      <c r="K20" s="65" t="s">
        <v>41</v>
      </c>
      <c r="L20" s="64" t="s">
        <v>41</v>
      </c>
      <c r="M20" s="64" t="s">
        <v>41</v>
      </c>
      <c r="N20" s="64" t="s">
        <v>41</v>
      </c>
      <c r="O20" s="64" t="s">
        <v>41</v>
      </c>
      <c r="P20" s="65" t="s">
        <v>41</v>
      </c>
      <c r="Q20" s="64" t="s">
        <v>41</v>
      </c>
      <c r="R20" s="64" t="s">
        <v>41</v>
      </c>
      <c r="S20" s="64" t="s">
        <v>41</v>
      </c>
      <c r="T20" s="64" t="s">
        <v>41</v>
      </c>
      <c r="U20" s="65" t="s">
        <v>41</v>
      </c>
      <c r="V20" s="64" t="s">
        <v>41</v>
      </c>
      <c r="W20" s="64" t="s">
        <v>41</v>
      </c>
      <c r="X20" s="7"/>
      <c r="Y20" s="7"/>
      <c r="Z20" s="14"/>
      <c r="AA20" s="9"/>
      <c r="AB20" s="9"/>
      <c r="AC20" s="9"/>
      <c r="AD20" s="9"/>
      <c r="AE20" s="6"/>
      <c r="AF20" s="6"/>
    </row>
    <row r="21" spans="1:32" s="3" customFormat="1" ht="20.100000000000001" customHeight="1">
      <c r="A21" s="13" t="s">
        <v>43</v>
      </c>
      <c r="B21" s="59">
        <v>-11104</v>
      </c>
      <c r="C21" s="59">
        <v>-11786</v>
      </c>
      <c r="D21" s="59">
        <v>-12481</v>
      </c>
      <c r="E21" s="59">
        <v>-13403</v>
      </c>
      <c r="F21" s="39">
        <v>-48427</v>
      </c>
      <c r="G21" s="63" t="s">
        <v>41</v>
      </c>
      <c r="H21" s="63" t="s">
        <v>41</v>
      </c>
      <c r="I21" s="63" t="s">
        <v>41</v>
      </c>
      <c r="J21" s="63" t="s">
        <v>41</v>
      </c>
      <c r="K21" s="44" t="s">
        <v>41</v>
      </c>
      <c r="L21" s="63" t="s">
        <v>41</v>
      </c>
      <c r="M21" s="63" t="s">
        <v>41</v>
      </c>
      <c r="N21" s="63" t="s">
        <v>41</v>
      </c>
      <c r="O21" s="63" t="s">
        <v>41</v>
      </c>
      <c r="P21" s="44" t="s">
        <v>41</v>
      </c>
      <c r="Q21" s="63" t="s">
        <v>41</v>
      </c>
      <c r="R21" s="63" t="s">
        <v>41</v>
      </c>
      <c r="S21" s="63" t="s">
        <v>41</v>
      </c>
      <c r="T21" s="63" t="s">
        <v>41</v>
      </c>
      <c r="U21" s="44" t="s">
        <v>41</v>
      </c>
      <c r="V21" s="63" t="s">
        <v>41</v>
      </c>
      <c r="W21" s="63" t="s">
        <v>41</v>
      </c>
    </row>
    <row r="22" spans="1:32" s="3" customFormat="1" ht="20.100000000000001" customHeight="1">
      <c r="A22" s="13" t="s">
        <v>42</v>
      </c>
      <c r="B22" s="62" t="s">
        <v>41</v>
      </c>
      <c r="C22" s="62" t="s">
        <v>41</v>
      </c>
      <c r="D22" s="62" t="s">
        <v>41</v>
      </c>
      <c r="E22" s="62" t="s">
        <v>41</v>
      </c>
      <c r="F22" s="61" t="s">
        <v>41</v>
      </c>
      <c r="G22" s="60">
        <v>732</v>
      </c>
      <c r="H22" s="59">
        <v>-1525</v>
      </c>
      <c r="I22" s="59">
        <f>-1378</f>
        <v>-1378</v>
      </c>
      <c r="J22" s="59">
        <f>-3833</f>
        <v>-3833</v>
      </c>
      <c r="K22" s="39">
        <f>-6004</f>
        <v>-6004</v>
      </c>
      <c r="L22" s="59">
        <v>-1658</v>
      </c>
      <c r="M22" s="59">
        <v>-1112</v>
      </c>
      <c r="N22" s="59">
        <v>-1956</v>
      </c>
      <c r="O22" s="59">
        <v>-12648</v>
      </c>
      <c r="P22" s="39">
        <v>-17373</v>
      </c>
      <c r="Q22" s="38">
        <v>504</v>
      </c>
      <c r="R22" s="59">
        <v>1447</v>
      </c>
      <c r="S22" s="59">
        <v>36782</v>
      </c>
      <c r="T22" s="59">
        <v>-1969</v>
      </c>
      <c r="U22" s="39">
        <v>36764</v>
      </c>
      <c r="V22" s="38">
        <v>3613</v>
      </c>
      <c r="W22" s="38"/>
    </row>
    <row r="23" spans="1:32" s="2" customFormat="1" ht="20.100000000000001" customHeight="1">
      <c r="A23" s="15" t="s">
        <v>10</v>
      </c>
      <c r="B23" s="33">
        <f>B2+B8+B20+B21</f>
        <v>106894</v>
      </c>
      <c r="C23" s="33">
        <f>C2+C8+C20+C21</f>
        <v>89729</v>
      </c>
      <c r="D23" s="33">
        <f>D2+D8+D20+D21</f>
        <v>81515</v>
      </c>
      <c r="E23" s="33">
        <f>E2+E8+E20+E21</f>
        <v>47616</v>
      </c>
      <c r="F23" s="34">
        <f>F2+F8+F20+F21</f>
        <v>325754</v>
      </c>
      <c r="G23" s="33">
        <f t="shared" ref="G23:W23" si="2">G2+G8+G22</f>
        <v>95999</v>
      </c>
      <c r="H23" s="33">
        <f t="shared" si="2"/>
        <v>172758</v>
      </c>
      <c r="I23" s="33">
        <f t="shared" si="2"/>
        <v>147962</v>
      </c>
      <c r="J23" s="33">
        <f t="shared" si="2"/>
        <v>143581</v>
      </c>
      <c r="K23" s="34">
        <f t="shared" si="2"/>
        <v>560300</v>
      </c>
      <c r="L23" s="33">
        <f t="shared" si="2"/>
        <v>202990</v>
      </c>
      <c r="M23" s="33">
        <f t="shared" si="2"/>
        <v>213081</v>
      </c>
      <c r="N23" s="33">
        <f t="shared" si="2"/>
        <v>197659</v>
      </c>
      <c r="O23" s="33">
        <f t="shared" si="2"/>
        <v>175449</v>
      </c>
      <c r="P23" s="34">
        <f t="shared" si="2"/>
        <v>789179</v>
      </c>
      <c r="Q23" s="33">
        <f t="shared" si="2"/>
        <v>184614</v>
      </c>
      <c r="R23" s="33">
        <f t="shared" si="2"/>
        <v>195004</v>
      </c>
      <c r="S23" s="33">
        <f t="shared" si="2"/>
        <v>203432</v>
      </c>
      <c r="T23" s="33">
        <f t="shared" si="2"/>
        <v>206803</v>
      </c>
      <c r="U23" s="34">
        <f t="shared" si="2"/>
        <v>789853</v>
      </c>
      <c r="V23" s="33">
        <f t="shared" si="2"/>
        <v>218920</v>
      </c>
      <c r="W23" s="33">
        <f t="shared" si="2"/>
        <v>0</v>
      </c>
    </row>
    <row r="24" spans="1:32" ht="20.100000000000001" customHeight="1">
      <c r="A24" s="58" t="s">
        <v>40</v>
      </c>
      <c r="B24" s="57">
        <v>485</v>
      </c>
      <c r="C24" s="57">
        <v>312</v>
      </c>
      <c r="D24" s="56">
        <v>5295</v>
      </c>
      <c r="E24" s="56">
        <v>1012</v>
      </c>
      <c r="F24" s="55">
        <v>1288</v>
      </c>
      <c r="G24" s="54">
        <v>1615</v>
      </c>
      <c r="H24" s="54">
        <v>7705</v>
      </c>
      <c r="I24" s="54">
        <v>4766</v>
      </c>
      <c r="J24" s="52" t="s">
        <v>36</v>
      </c>
      <c r="K24" s="53" t="s">
        <v>36</v>
      </c>
      <c r="L24" s="52" t="s">
        <v>36</v>
      </c>
      <c r="M24" s="52" t="s">
        <v>36</v>
      </c>
      <c r="N24" s="54">
        <v>57628</v>
      </c>
      <c r="O24" s="52" t="s">
        <v>36</v>
      </c>
      <c r="P24" s="53" t="s">
        <v>36</v>
      </c>
      <c r="Q24" s="52" t="s">
        <v>36</v>
      </c>
      <c r="R24" s="52" t="s">
        <v>36</v>
      </c>
      <c r="S24" s="52" t="s">
        <v>36</v>
      </c>
      <c r="T24" s="52" t="s">
        <v>36</v>
      </c>
      <c r="U24" s="53" t="s">
        <v>36</v>
      </c>
      <c r="V24" s="52" t="s">
        <v>36</v>
      </c>
      <c r="W24" s="52" t="s">
        <v>36</v>
      </c>
    </row>
    <row r="25" spans="1:32" ht="20.100000000000001" customHeight="1">
      <c r="A25" s="51" t="s">
        <v>39</v>
      </c>
      <c r="B25" s="50">
        <v>-947</v>
      </c>
      <c r="C25" s="50">
        <v>-7107</v>
      </c>
      <c r="D25" s="48">
        <v>-2488</v>
      </c>
      <c r="E25" s="48">
        <v>-1034</v>
      </c>
      <c r="F25" s="49">
        <v>-5760</v>
      </c>
      <c r="G25" s="48">
        <v>-3982</v>
      </c>
      <c r="H25" s="48">
        <v>-91068</v>
      </c>
      <c r="I25" s="48">
        <v>-222185</v>
      </c>
      <c r="J25" s="46" t="s">
        <v>36</v>
      </c>
      <c r="K25" s="47" t="s">
        <v>36</v>
      </c>
      <c r="L25" s="46" t="s">
        <v>36</v>
      </c>
      <c r="M25" s="46" t="s">
        <v>36</v>
      </c>
      <c r="N25" s="48">
        <v>-57560</v>
      </c>
      <c r="O25" s="46" t="s">
        <v>36</v>
      </c>
      <c r="P25" s="47" t="s">
        <v>36</v>
      </c>
      <c r="Q25" s="46" t="s">
        <v>36</v>
      </c>
      <c r="R25" s="46" t="s">
        <v>36</v>
      </c>
      <c r="S25" s="46" t="s">
        <v>36</v>
      </c>
      <c r="T25" s="46" t="s">
        <v>36</v>
      </c>
      <c r="U25" s="47" t="s">
        <v>36</v>
      </c>
      <c r="V25" s="46" t="s">
        <v>36</v>
      </c>
      <c r="W25" s="46" t="s">
        <v>36</v>
      </c>
    </row>
    <row r="26" spans="1:32" ht="20.100000000000001" customHeight="1">
      <c r="A26" s="13" t="s">
        <v>38</v>
      </c>
      <c r="B26" s="43" t="s">
        <v>36</v>
      </c>
      <c r="C26" s="43" t="s">
        <v>36</v>
      </c>
      <c r="D26" s="43" t="s">
        <v>36</v>
      </c>
      <c r="E26" s="43" t="s">
        <v>36</v>
      </c>
      <c r="F26" s="44" t="s">
        <v>36</v>
      </c>
      <c r="G26" s="43" t="s">
        <v>36</v>
      </c>
      <c r="H26" s="43" t="s">
        <v>36</v>
      </c>
      <c r="I26" s="43" t="s">
        <v>36</v>
      </c>
      <c r="J26" s="42">
        <v>-5696</v>
      </c>
      <c r="K26" s="39">
        <v>-15006</v>
      </c>
      <c r="L26" s="42">
        <v>12477</v>
      </c>
      <c r="M26" s="42">
        <v>-8490</v>
      </c>
      <c r="N26" s="43" t="s">
        <v>36</v>
      </c>
      <c r="O26" s="42">
        <v>5033</v>
      </c>
      <c r="P26" s="39">
        <v>14353</v>
      </c>
      <c r="Q26" s="42">
        <v>3835</v>
      </c>
      <c r="R26" s="45">
        <v>747</v>
      </c>
      <c r="S26" s="42">
        <v>7356</v>
      </c>
      <c r="T26" s="42">
        <v>4120</v>
      </c>
      <c r="U26" s="39">
        <v>16058</v>
      </c>
      <c r="V26" s="42">
        <v>1761</v>
      </c>
      <c r="W26" s="42"/>
    </row>
    <row r="27" spans="1:32" ht="20.100000000000001" customHeight="1">
      <c r="A27" s="13" t="s">
        <v>37</v>
      </c>
      <c r="B27" s="43" t="s">
        <v>36</v>
      </c>
      <c r="C27" s="43" t="s">
        <v>36</v>
      </c>
      <c r="D27" s="43" t="s">
        <v>36</v>
      </c>
      <c r="E27" s="43" t="s">
        <v>36</v>
      </c>
      <c r="F27" s="44" t="s">
        <v>36</v>
      </c>
      <c r="G27" s="43" t="s">
        <v>36</v>
      </c>
      <c r="H27" s="43" t="s">
        <v>36</v>
      </c>
      <c r="I27" s="43" t="s">
        <v>36</v>
      </c>
      <c r="J27" s="42">
        <v>-61553</v>
      </c>
      <c r="K27" s="39">
        <v>-355392</v>
      </c>
      <c r="L27" s="42">
        <v>30071</v>
      </c>
      <c r="M27" s="42">
        <v>-92458</v>
      </c>
      <c r="N27" s="43" t="s">
        <v>36</v>
      </c>
      <c r="O27" s="42">
        <v>-43130</v>
      </c>
      <c r="P27" s="39">
        <v>-110782</v>
      </c>
      <c r="Q27" s="42">
        <v>-80075</v>
      </c>
      <c r="R27" s="42">
        <v>-102398</v>
      </c>
      <c r="S27" s="42">
        <v>-10708</v>
      </c>
      <c r="T27" s="42">
        <v>-22833</v>
      </c>
      <c r="U27" s="39">
        <v>-216014</v>
      </c>
      <c r="V27" s="42">
        <v>-108758</v>
      </c>
      <c r="W27" s="42"/>
    </row>
    <row r="28" spans="1:32" ht="26.25" customHeight="1">
      <c r="A28" s="13" t="s">
        <v>23</v>
      </c>
      <c r="B28" s="40">
        <v>0</v>
      </c>
      <c r="C28" s="40">
        <v>0</v>
      </c>
      <c r="D28" s="40">
        <v>0</v>
      </c>
      <c r="E28" s="40">
        <v>0</v>
      </c>
      <c r="F28" s="41">
        <v>0</v>
      </c>
      <c r="G28" s="40">
        <v>0</v>
      </c>
      <c r="H28" s="38">
        <v>569</v>
      </c>
      <c r="I28" s="38">
        <v>918</v>
      </c>
      <c r="J28" s="38">
        <v>677</v>
      </c>
      <c r="K28" s="39">
        <v>2164</v>
      </c>
      <c r="L28" s="38">
        <v>730</v>
      </c>
      <c r="M28" s="38">
        <v>771</v>
      </c>
      <c r="N28" s="38">
        <v>543</v>
      </c>
      <c r="O28" s="38">
        <v>853</v>
      </c>
      <c r="P28" s="39">
        <v>2897</v>
      </c>
      <c r="Q28" s="38">
        <v>762</v>
      </c>
      <c r="R28" s="38">
        <v>818</v>
      </c>
      <c r="S28" s="38">
        <v>749</v>
      </c>
      <c r="T28" s="38">
        <v>595</v>
      </c>
      <c r="U28" s="39">
        <v>2924</v>
      </c>
      <c r="V28" s="38">
        <v>633</v>
      </c>
      <c r="W28" s="38"/>
    </row>
    <row r="29" spans="1:32" s="2" customFormat="1" ht="20.100000000000001" customHeight="1">
      <c r="A29" s="15" t="s">
        <v>22</v>
      </c>
      <c r="B29" s="33">
        <f t="shared" ref="B29:G29" si="3">B23+B24+B25</f>
        <v>106432</v>
      </c>
      <c r="C29" s="33">
        <f t="shared" si="3"/>
        <v>82934</v>
      </c>
      <c r="D29" s="33">
        <f t="shared" si="3"/>
        <v>84322</v>
      </c>
      <c r="E29" s="33">
        <f t="shared" si="3"/>
        <v>47594</v>
      </c>
      <c r="F29" s="34">
        <f t="shared" si="3"/>
        <v>321282</v>
      </c>
      <c r="G29" s="33">
        <f t="shared" si="3"/>
        <v>93632</v>
      </c>
      <c r="H29" s="33">
        <f>H23+H24+H25+H28</f>
        <v>89964</v>
      </c>
      <c r="I29" s="33">
        <f>I23+I24+I25+I28</f>
        <v>-68539</v>
      </c>
      <c r="J29" s="33">
        <f>J23+J26+J27+J28</f>
        <v>77009</v>
      </c>
      <c r="K29" s="34">
        <f>K23+K26+K27+K28</f>
        <v>192066</v>
      </c>
      <c r="L29" s="33">
        <f>L23+L26+L27+L28</f>
        <v>246268</v>
      </c>
      <c r="M29" s="33">
        <f>M23+M26+M27+M28</f>
        <v>112904</v>
      </c>
      <c r="N29" s="33">
        <f>N23+N24+N25+N28</f>
        <v>198270</v>
      </c>
      <c r="O29" s="33">
        <f t="shared" ref="O29:W29" si="4">O23+O26+O27+O28</f>
        <v>138205</v>
      </c>
      <c r="P29" s="34">
        <f t="shared" si="4"/>
        <v>695647</v>
      </c>
      <c r="Q29" s="33">
        <f t="shared" si="4"/>
        <v>109136</v>
      </c>
      <c r="R29" s="33">
        <f t="shared" si="4"/>
        <v>94171</v>
      </c>
      <c r="S29" s="33">
        <f t="shared" si="4"/>
        <v>200829</v>
      </c>
      <c r="T29" s="33">
        <f t="shared" si="4"/>
        <v>188685</v>
      </c>
      <c r="U29" s="34">
        <f t="shared" si="4"/>
        <v>592821</v>
      </c>
      <c r="V29" s="33">
        <f t="shared" si="4"/>
        <v>112556</v>
      </c>
      <c r="W29" s="33">
        <f t="shared" si="4"/>
        <v>0</v>
      </c>
    </row>
    <row r="30" spans="1:32" ht="20.100000000000001" customHeight="1">
      <c r="A30" s="8" t="s">
        <v>3</v>
      </c>
      <c r="B30" s="35">
        <v>-20298</v>
      </c>
      <c r="C30" s="35">
        <v>-15940</v>
      </c>
      <c r="D30" s="35">
        <v>-15929</v>
      </c>
      <c r="E30" s="35">
        <v>-10645</v>
      </c>
      <c r="F30" s="36">
        <v>-62812</v>
      </c>
      <c r="G30" s="35">
        <v>-17234</v>
      </c>
      <c r="H30" s="35">
        <v>-20482</v>
      </c>
      <c r="I30" s="35">
        <v>6552</v>
      </c>
      <c r="J30" s="37">
        <v>-712</v>
      </c>
      <c r="K30" s="36">
        <v>-31876</v>
      </c>
      <c r="L30" s="35">
        <v>-41159</v>
      </c>
      <c r="M30" s="35">
        <v>-13401</v>
      </c>
      <c r="N30" s="35">
        <v>-26208</v>
      </c>
      <c r="O30" s="35">
        <v>-16581</v>
      </c>
      <c r="P30" s="36">
        <v>-97349</v>
      </c>
      <c r="Q30" s="35">
        <v>-14031</v>
      </c>
      <c r="R30" s="35">
        <v>-13426</v>
      </c>
      <c r="S30" s="35">
        <v>-24378</v>
      </c>
      <c r="T30" s="35">
        <v>-15541</v>
      </c>
      <c r="U30" s="36">
        <v>-67376</v>
      </c>
      <c r="V30" s="35">
        <v>-14384</v>
      </c>
      <c r="W30" s="35"/>
    </row>
    <row r="31" spans="1:32" s="2" customFormat="1" ht="20.100000000000001" customHeight="1">
      <c r="A31" s="15" t="s">
        <v>21</v>
      </c>
      <c r="B31" s="33">
        <f t="shared" ref="B31:W31" si="5">B29+B30</f>
        <v>86134</v>
      </c>
      <c r="C31" s="33">
        <f t="shared" si="5"/>
        <v>66994</v>
      </c>
      <c r="D31" s="33">
        <f t="shared" si="5"/>
        <v>68393</v>
      </c>
      <c r="E31" s="33">
        <f t="shared" si="5"/>
        <v>36949</v>
      </c>
      <c r="F31" s="34">
        <f t="shared" si="5"/>
        <v>258470</v>
      </c>
      <c r="G31" s="33">
        <f t="shared" si="5"/>
        <v>76398</v>
      </c>
      <c r="H31" s="33">
        <f t="shared" si="5"/>
        <v>69482</v>
      </c>
      <c r="I31" s="33">
        <f t="shared" si="5"/>
        <v>-61987</v>
      </c>
      <c r="J31" s="33">
        <f t="shared" si="5"/>
        <v>76297</v>
      </c>
      <c r="K31" s="34">
        <f t="shared" si="5"/>
        <v>160190</v>
      </c>
      <c r="L31" s="33">
        <f t="shared" si="5"/>
        <v>205109</v>
      </c>
      <c r="M31" s="33">
        <f t="shared" si="5"/>
        <v>99503</v>
      </c>
      <c r="N31" s="33">
        <f t="shared" si="5"/>
        <v>172062</v>
      </c>
      <c r="O31" s="33">
        <f t="shared" si="5"/>
        <v>121624</v>
      </c>
      <c r="P31" s="34">
        <f t="shared" si="5"/>
        <v>598298</v>
      </c>
      <c r="Q31" s="33">
        <f t="shared" si="5"/>
        <v>95105</v>
      </c>
      <c r="R31" s="33">
        <f t="shared" si="5"/>
        <v>80745</v>
      </c>
      <c r="S31" s="33">
        <f t="shared" si="5"/>
        <v>176451</v>
      </c>
      <c r="T31" s="33">
        <f t="shared" si="5"/>
        <v>173144</v>
      </c>
      <c r="U31" s="34">
        <f t="shared" si="5"/>
        <v>525445</v>
      </c>
      <c r="V31" s="33">
        <f t="shared" si="5"/>
        <v>98172</v>
      </c>
      <c r="W31" s="33">
        <f t="shared" si="5"/>
        <v>0</v>
      </c>
    </row>
    <row r="32" spans="1:32" ht="20.100000000000001" customHeight="1">
      <c r="A32" s="22"/>
      <c r="B32" s="4"/>
      <c r="C32" s="4"/>
      <c r="D32" s="4"/>
      <c r="E32" s="4"/>
      <c r="F32" s="32"/>
      <c r="G32" s="5"/>
      <c r="H32" s="4"/>
      <c r="I32" s="6"/>
      <c r="J32" s="6"/>
      <c r="K32" s="32"/>
      <c r="L32" s="6"/>
      <c r="M32" s="6"/>
      <c r="N32" s="6"/>
      <c r="O32" s="6"/>
      <c r="P32" s="32"/>
      <c r="Q32" s="6"/>
      <c r="R32" s="6"/>
      <c r="S32" s="6"/>
      <c r="T32" s="6"/>
      <c r="U32" s="32"/>
      <c r="V32" s="6"/>
      <c r="W32" s="6"/>
    </row>
    <row r="33" spans="1:23" s="2" customFormat="1" ht="20.100000000000001" customHeight="1">
      <c r="A33" s="31" t="s">
        <v>0</v>
      </c>
      <c r="B33" s="28">
        <v>122890</v>
      </c>
      <c r="C33" s="28">
        <f t="shared" ref="C33:W33" si="6">C23-C12</f>
        <v>108695</v>
      </c>
      <c r="D33" s="28">
        <f t="shared" si="6"/>
        <v>103569</v>
      </c>
      <c r="E33" s="28">
        <f t="shared" si="6"/>
        <v>71790</v>
      </c>
      <c r="F33" s="30">
        <f t="shared" si="6"/>
        <v>406944</v>
      </c>
      <c r="G33" s="28">
        <f t="shared" si="6"/>
        <v>124339</v>
      </c>
      <c r="H33" s="28">
        <f t="shared" si="6"/>
        <v>217513</v>
      </c>
      <c r="I33" s="28">
        <f t="shared" si="6"/>
        <v>196216</v>
      </c>
      <c r="J33" s="28">
        <f t="shared" si="6"/>
        <v>197112</v>
      </c>
      <c r="K33" s="30">
        <f t="shared" si="6"/>
        <v>735180</v>
      </c>
      <c r="L33" s="28">
        <f t="shared" si="6"/>
        <v>257423</v>
      </c>
      <c r="M33" s="28">
        <f t="shared" si="6"/>
        <v>269765</v>
      </c>
      <c r="N33" s="28">
        <f t="shared" si="6"/>
        <v>257897</v>
      </c>
      <c r="O33" s="28">
        <f t="shared" si="6"/>
        <v>247160</v>
      </c>
      <c r="P33" s="29">
        <f t="shared" si="6"/>
        <v>1032245</v>
      </c>
      <c r="Q33" s="28">
        <f t="shared" si="6"/>
        <v>245312</v>
      </c>
      <c r="R33" s="28">
        <f t="shared" si="6"/>
        <v>257267</v>
      </c>
      <c r="S33" s="28">
        <f t="shared" si="6"/>
        <v>268297</v>
      </c>
      <c r="T33" s="28">
        <f t="shared" si="6"/>
        <v>275393</v>
      </c>
      <c r="U33" s="29">
        <f t="shared" si="6"/>
        <v>1046269</v>
      </c>
      <c r="V33" s="28">
        <f t="shared" si="6"/>
        <v>281354</v>
      </c>
      <c r="W33" s="28">
        <f t="shared" si="6"/>
        <v>0</v>
      </c>
    </row>
    <row r="34" spans="1:23" s="2" customFormat="1" ht="20.100000000000001" customHeight="1">
      <c r="A34" s="27" t="s">
        <v>4</v>
      </c>
      <c r="B34" s="24">
        <v>0.32858640199360423</v>
      </c>
      <c r="C34" s="24">
        <f>C33/C2</f>
        <v>0.29515430464475312</v>
      </c>
      <c r="D34" s="24">
        <f>D33/D2</f>
        <v>0.28486752170839647</v>
      </c>
      <c r="E34" s="24">
        <f>E33/E2</f>
        <v>0.19060995717316326</v>
      </c>
      <c r="F34" s="25">
        <f>F33/F2</f>
        <v>0.27450533335401961</v>
      </c>
      <c r="G34" s="26">
        <v>0.309</v>
      </c>
      <c r="H34" s="24">
        <f t="shared" ref="H34:W34" si="7">H33/H2</f>
        <v>0.34613505621374752</v>
      </c>
      <c r="I34" s="24">
        <f t="shared" si="7"/>
        <v>0.31878501150261895</v>
      </c>
      <c r="J34" s="24">
        <f t="shared" si="7"/>
        <v>0.27406013939927337</v>
      </c>
      <c r="K34" s="25">
        <f t="shared" si="7"/>
        <v>0.31073681541046316</v>
      </c>
      <c r="L34" s="24">
        <f t="shared" si="7"/>
        <v>0.38466527099742531</v>
      </c>
      <c r="M34" s="24">
        <f t="shared" si="7"/>
        <v>0.3779041668709594</v>
      </c>
      <c r="N34" s="24">
        <f t="shared" si="7"/>
        <v>0.4001250502295432</v>
      </c>
      <c r="O34" s="24">
        <f t="shared" si="7"/>
        <v>0.32927622113037824</v>
      </c>
      <c r="P34" s="25">
        <f t="shared" si="7"/>
        <v>0.37154971807437509</v>
      </c>
      <c r="Q34" s="24">
        <f t="shared" si="7"/>
        <v>0.3519157165072388</v>
      </c>
      <c r="R34" s="24">
        <f t="shared" si="7"/>
        <v>0.34957890245592677</v>
      </c>
      <c r="S34" s="24">
        <f t="shared" si="7"/>
        <v>0.3961214215056621</v>
      </c>
      <c r="T34" s="24">
        <f t="shared" si="7"/>
        <v>0.34405245121739447</v>
      </c>
      <c r="U34" s="25">
        <f t="shared" si="7"/>
        <v>0.35944885852796471</v>
      </c>
      <c r="V34" s="24">
        <f t="shared" si="7"/>
        <v>0.38927182921261261</v>
      </c>
      <c r="W34" s="24" t="e">
        <f t="shared" si="7"/>
        <v>#DIV/0!</v>
      </c>
    </row>
    <row r="35" spans="1:23" ht="28.5" customHeight="1">
      <c r="A35" s="3"/>
      <c r="B35" s="3"/>
      <c r="C35" s="3"/>
      <c r="D35" s="3"/>
      <c r="E35" s="3"/>
      <c r="F35" s="3"/>
      <c r="G35" s="3"/>
      <c r="H35" s="6"/>
      <c r="I35" s="22"/>
      <c r="J35" s="22"/>
    </row>
    <row r="36" spans="1:23" ht="48.75" customHeight="1">
      <c r="A36" s="76" t="s">
        <v>35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</row>
    <row r="37" spans="1:23" ht="39.75" customHeight="1">
      <c r="A37" s="76" t="s">
        <v>34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23" ht="28.5" customHeight="1">
      <c r="A38" s="18" t="s">
        <v>33</v>
      </c>
      <c r="B38" s="18"/>
      <c r="C38" s="18"/>
      <c r="D38" s="18"/>
      <c r="E38" s="18"/>
      <c r="F38" s="18"/>
      <c r="G38" s="18"/>
      <c r="H38" s="23"/>
      <c r="I38" s="19"/>
      <c r="J38" s="20"/>
      <c r="K38" s="20"/>
      <c r="L38" s="20"/>
      <c r="M38" s="20"/>
      <c r="N38" s="20"/>
    </row>
    <row r="39" spans="1:23" ht="51.75" customHeight="1">
      <c r="A39" s="76" t="s">
        <v>32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23" ht="28.5" customHeight="1">
      <c r="A40" s="18" t="s">
        <v>31</v>
      </c>
      <c r="B40" s="18"/>
      <c r="C40" s="18"/>
      <c r="D40" s="18"/>
      <c r="E40" s="18"/>
      <c r="F40" s="18"/>
      <c r="G40" s="18"/>
      <c r="H40" s="23"/>
      <c r="I40" s="19"/>
      <c r="J40" s="20"/>
      <c r="K40" s="20"/>
      <c r="L40" s="20"/>
      <c r="M40" s="20"/>
      <c r="N40" s="20"/>
    </row>
    <row r="41" spans="1:23" ht="51.75" customHeight="1">
      <c r="A41" s="76" t="s">
        <v>30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</row>
    <row r="42" spans="1:23" ht="28.5" customHeight="1">
      <c r="A42" s="3" t="s">
        <v>29</v>
      </c>
      <c r="B42" s="3"/>
      <c r="C42" s="3"/>
      <c r="D42" s="3"/>
      <c r="E42" s="3"/>
      <c r="F42" s="3"/>
      <c r="G42" s="3"/>
      <c r="H42" s="6"/>
      <c r="I42" s="22"/>
    </row>
    <row r="43" spans="1:23" ht="28.5" customHeight="1">
      <c r="A43" s="3"/>
      <c r="B43" s="3"/>
      <c r="C43" s="3"/>
      <c r="D43" s="3"/>
      <c r="E43" s="3"/>
      <c r="F43" s="3"/>
      <c r="G43" s="3"/>
      <c r="H43" s="6"/>
      <c r="I43" s="22"/>
    </row>
    <row r="44" spans="1:23" ht="28.5" customHeight="1">
      <c r="A44" s="3"/>
      <c r="B44" s="3"/>
      <c r="C44" s="3"/>
      <c r="D44" s="3"/>
      <c r="E44" s="3"/>
      <c r="F44" s="3"/>
      <c r="G44" s="3"/>
      <c r="H44" s="6"/>
      <c r="I44" s="22"/>
    </row>
    <row r="45" spans="1:23" ht="28.5" customHeight="1">
      <c r="A45" s="3"/>
      <c r="B45" s="3"/>
      <c r="C45" s="3"/>
      <c r="D45" s="3"/>
      <c r="E45" s="3"/>
      <c r="F45" s="3"/>
      <c r="G45" s="3"/>
      <c r="H45" s="6"/>
      <c r="I45" s="22"/>
    </row>
    <row r="46" spans="1:23" ht="28.5" customHeight="1">
      <c r="A46" s="3"/>
      <c r="B46" s="3"/>
      <c r="C46" s="3"/>
      <c r="D46" s="3"/>
      <c r="E46" s="3"/>
      <c r="F46" s="3"/>
      <c r="G46" s="3"/>
      <c r="H46" s="6"/>
      <c r="I46" s="22"/>
    </row>
    <row r="47" spans="1:23" ht="28.5" customHeight="1">
      <c r="A47" s="3"/>
      <c r="B47" s="3"/>
      <c r="C47" s="3"/>
      <c r="D47" s="3"/>
      <c r="E47" s="3"/>
      <c r="F47" s="3"/>
      <c r="G47" s="3"/>
      <c r="H47" s="6"/>
      <c r="I47" s="22"/>
    </row>
    <row r="48" spans="1:23" ht="28.5" customHeight="1">
      <c r="A48" s="3"/>
      <c r="B48" s="3"/>
      <c r="C48" s="3"/>
      <c r="D48" s="3"/>
      <c r="E48" s="3"/>
      <c r="F48" s="3"/>
      <c r="G48" s="3"/>
      <c r="H48" s="6"/>
      <c r="I48" s="22"/>
    </row>
    <row r="49" spans="1:9" ht="28.5" customHeight="1">
      <c r="A49" s="3"/>
      <c r="B49" s="3"/>
      <c r="C49" s="3"/>
      <c r="D49" s="3"/>
      <c r="E49" s="3"/>
      <c r="F49" s="3"/>
      <c r="G49" s="3"/>
      <c r="H49" s="6"/>
      <c r="I49" s="22"/>
    </row>
    <row r="50" spans="1:9" ht="28.5" customHeight="1">
      <c r="A50" s="3"/>
      <c r="B50" s="3"/>
      <c r="C50" s="3"/>
      <c r="D50" s="3"/>
      <c r="E50" s="3"/>
      <c r="F50" s="3"/>
      <c r="G50" s="3"/>
      <c r="H50" s="6"/>
      <c r="I50" s="22"/>
    </row>
    <row r="51" spans="1:9" ht="28.5" customHeight="1">
      <c r="A51" s="3"/>
      <c r="B51" s="3"/>
      <c r="C51" s="3"/>
      <c r="D51" s="3"/>
      <c r="E51" s="3"/>
      <c r="F51" s="3"/>
      <c r="G51" s="3"/>
      <c r="H51" s="6"/>
      <c r="I51" s="22"/>
    </row>
    <row r="52" spans="1:9" ht="28.5" customHeight="1">
      <c r="A52" s="3"/>
      <c r="B52" s="3"/>
      <c r="C52" s="3"/>
      <c r="D52" s="3"/>
      <c r="E52" s="3"/>
      <c r="F52" s="3"/>
      <c r="G52" s="3"/>
      <c r="H52" s="6"/>
      <c r="I52" s="22"/>
    </row>
  </sheetData>
  <mergeCells count="4">
    <mergeCell ref="A36:N36"/>
    <mergeCell ref="A37:N37"/>
    <mergeCell ref="A39:N39"/>
    <mergeCell ref="A41:N4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Rach. zysków i strat-do 1Q2014</vt:lpstr>
      <vt:lpstr>'Rach. zysków i strat-do 1Q2014'!Obszar_wydruku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2014-11-12T15:05:46Z</cp:lastPrinted>
  <dcterms:created xsi:type="dcterms:W3CDTF">2008-08-25T12:12:22Z</dcterms:created>
  <dcterms:modified xsi:type="dcterms:W3CDTF">2015-02-16T13:52:31Z</dcterms:modified>
</cp:coreProperties>
</file>